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10740" windowHeight="5895" activeTab="0"/>
  </bookViews>
  <sheets>
    <sheet name="ΚΛΙΝΕΣ 08" sheetId="1" r:id="rId1"/>
    <sheet name="ΑΝΕΠΤ.08" sheetId="2" r:id="rId2"/>
  </sheets>
  <definedNames/>
  <calcPr fullCalcOnLoad="1"/>
</workbook>
</file>

<file path=xl/sharedStrings.xml><?xml version="1.0" encoding="utf-8"?>
<sst xmlns="http://schemas.openxmlformats.org/spreadsheetml/2006/main" count="147" uniqueCount="102">
  <si>
    <t>ΓΕΝΙΚΟ ΝΟΣΟΚΟΜΕΙΟ ΠΥΡΓΟΥ</t>
  </si>
  <si>
    <t>ΤΟΜΕΑΣ</t>
  </si>
  <si>
    <t>ΤΜΗΜΑΤΑ ΕΣΥ</t>
  </si>
  <si>
    <t>ΑΡΙΘΜ. ΚΛΙΝΩΝ</t>
  </si>
  <si>
    <t>ΟΡΓΑΝ.</t>
  </si>
  <si>
    <t>ΑΝΕΠΤ.</t>
  </si>
  <si>
    <t>ΜΟΝΑΔΕΣ ΕΣΥ</t>
  </si>
  <si>
    <t>ΕΞΩΤΕΡΙΚΑ ΙΑΤΡΕΙΑ</t>
  </si>
  <si>
    <t>ΕΙΔΙΚΟΤΗΤΑ</t>
  </si>
  <si>
    <t>ΠΛΗΡΟ-ΤΗΤΑ %</t>
  </si>
  <si>
    <t>ΑΡ. ΕΞΕΤΑ-ΣΘΕΝΤΩΝ</t>
  </si>
  <si>
    <t>ΠΑΘΟΛΟΓΙΚΟΣ</t>
  </si>
  <si>
    <t>Παθολογικό</t>
  </si>
  <si>
    <t xml:space="preserve">Καρδιολογικό </t>
  </si>
  <si>
    <t>Νευρολογικό</t>
  </si>
  <si>
    <t>Παιδιατρικό</t>
  </si>
  <si>
    <t>Μον. Εμφραγμ.</t>
  </si>
  <si>
    <t xml:space="preserve">Μ.Τ.Ν. </t>
  </si>
  <si>
    <t>ΧΕΙΡΟΥΡΓΙΚΟΣ</t>
  </si>
  <si>
    <t>Χειρουργικό</t>
  </si>
  <si>
    <t>Μαιευτικό/Γυναικ.</t>
  </si>
  <si>
    <t>Οφθαλμολογικό</t>
  </si>
  <si>
    <t>Ορθοπεδικό</t>
  </si>
  <si>
    <t>Ουρολογικό</t>
  </si>
  <si>
    <t>Οδοντιατρικό</t>
  </si>
  <si>
    <t>ΩΡΛ</t>
  </si>
  <si>
    <t>Σύνολο Τομέα</t>
  </si>
  <si>
    <t>Μον. Μεσογ. Αναιμίας</t>
  </si>
  <si>
    <t>ΚΛΙΝΕΣ</t>
  </si>
  <si>
    <t>ΧΕΙΡ</t>
  </si>
  <si>
    <t>ΜΑΙΕΥΤ</t>
  </si>
  <si>
    <t>ΟΡΘΟΠ</t>
  </si>
  <si>
    <t>ΟΥΡ</t>
  </si>
  <si>
    <t>ΠΛΗΡΟ-ΤΗΤΑ</t>
  </si>
  <si>
    <t>ΤΜΗΜΑ</t>
  </si>
  <si>
    <t>ΗΜ. ΝΟΣΗΛΕΙΑΣ</t>
  </si>
  <si>
    <t>ΜΤΝ</t>
  </si>
  <si>
    <t>"ΑΝΔΡΕΑΣ ΠΑΠΑΝΔΡΕΟΥ"</t>
  </si>
  <si>
    <t>ΟΡΓΑΝΙΚΕΣ ΚΛΙΝΕΣ:</t>
  </si>
  <si>
    <t>ΑΝΕΠΤΥΓΜΕΝΕΣ ΚΛΙΝΕΣ:</t>
  </si>
  <si>
    <t>Βραχεία Νοσηλεία</t>
  </si>
  <si>
    <t>ΜΑΦ</t>
  </si>
  <si>
    <t>ΜΕΘ</t>
  </si>
  <si>
    <t>ΨΥΧΙΑΤΡΙΚΟΣ ΤΟΜΕΑΣ</t>
  </si>
  <si>
    <t>Ψυχιατρικό</t>
  </si>
  <si>
    <t xml:space="preserve">ΔΙΑΤΟΜΕΑΚΑ ΤΜΗΜΑΤΑ </t>
  </si>
  <si>
    <t xml:space="preserve">Σύνολο </t>
  </si>
  <si>
    <t>ΓΕΝΙΚΟ ΣΥΝΟΛΟ ΚΛΙΝΩΝ</t>
  </si>
  <si>
    <t>Οργανικές</t>
  </si>
  <si>
    <t>Ανεπτυγμένες</t>
  </si>
  <si>
    <t>ΣΥΝΟΛΟ Ε.Ι.</t>
  </si>
  <si>
    <t>Ο ΔΙΟΙΚΗΤΗΣ</t>
  </si>
  <si>
    <t>ΤΕΠ (κλίνες αναζωογ)</t>
  </si>
  <si>
    <t>ΠΛΗΡΟΤΗΤΑ ΧΕΙΡΟΥΡΓΙΚΟΥ ΤΟΜΕΑ ΤΟΜΕΑ</t>
  </si>
  <si>
    <t>ΗΜ. ΝΟΣΗΛ.</t>
  </si>
  <si>
    <t>ΠΛΗΡΟΤΗΤΑ</t>
  </si>
  <si>
    <t xml:space="preserve">  ΠΛΗΡΟΤΗΤΑΣ ΚΛΙΝΩΝ ΝΟΣΟΚΟΜΕΙΟΥ</t>
  </si>
  <si>
    <t>ΗΜ. ΝΟΣΗ-ΛΕΙΑΣ</t>
  </si>
  <si>
    <r>
      <t xml:space="preserve">ΔΙΑΣΤΗΜΑ </t>
    </r>
    <r>
      <rPr>
        <b/>
        <sz val="9"/>
        <rFont val="Arial Greek"/>
        <family val="2"/>
      </rPr>
      <t>(σε ημέρες)</t>
    </r>
  </si>
  <si>
    <t>ΔΙΑΣΤΗΜΑ (σε ημέρες)</t>
  </si>
  <si>
    <r>
      <t xml:space="preserve">ΠΛΗΡΟΤΗΤΑ ΠΑΘΟΛΟΓΙΚΟΥ ΤΟΜΕΑ     </t>
    </r>
    <r>
      <rPr>
        <u val="single"/>
        <sz val="10"/>
        <rFont val="Arial Greek"/>
        <family val="2"/>
      </rPr>
      <t>(Δεν συμπεριλαμβάνεται η MTN )</t>
    </r>
  </si>
  <si>
    <t>ΠΑΘΟΛΟΓΙΚΗ</t>
  </si>
  <si>
    <t>ΚΑΡΔΙΟΛΟΓΙΚΗ</t>
  </si>
  <si>
    <t>Μ. ΕΜΦΡΑΓΜΑΤΩΝ</t>
  </si>
  <si>
    <t>ΜΟΝ. ΜΕΣ. ΑΝΑΙΜΙΑΣ.</t>
  </si>
  <si>
    <t>ΝΕΥΡΟΧΕΙΡΟΥΡΓΙΚΟ</t>
  </si>
  <si>
    <t>Γαστρεντερολογικο</t>
  </si>
  <si>
    <t>Νεφρολογικο</t>
  </si>
  <si>
    <t>ΠΑΘΟΛΟΓΙΚΟ</t>
  </si>
  <si>
    <t>ΚΑΡΔΙΟΛΟΓΙΚΟ</t>
  </si>
  <si>
    <t>ΝΕΥΡΟΛΟΓΙΚΟ</t>
  </si>
  <si>
    <t>ΠΑΙΔΙΑΤΡΙΚΟ</t>
  </si>
  <si>
    <t>ΠΑΘΟΛΟΓΙΚΟΣ ΤΟΜΕΑΣ</t>
  </si>
  <si>
    <t>ΧΕΙΡΟΥΡΓΙΚΟΣ ΤΟΜΕΑΣ</t>
  </si>
  <si>
    <t>ΧΕΙΡΟΥΡΓΙΚΟ</t>
  </si>
  <si>
    <t>ΜΑΙΕΥΤΙΚΟ</t>
  </si>
  <si>
    <t>ΟΦΘΑΛΜΟΛΟΓΙΚΟ</t>
  </si>
  <si>
    <t>ΟΡΘΟΠΕΔΙΚΟ</t>
  </si>
  <si>
    <t>ΟΥΡΟΛΟΓΙΚΟ</t>
  </si>
  <si>
    <t>ΟΔΟΝΤΙΑΤΡΙΚΟ</t>
  </si>
  <si>
    <t>ΜΟΝ.ΜΕΣΟΓ.ΑΝΑΙΜΙΑΣ</t>
  </si>
  <si>
    <t>ΨΥΧΙΑΤΡΙΚΟ</t>
  </si>
  <si>
    <t>ΔΙΑΤΟΜΕΑΚΑ ΤΜΗΜΑΤΑ</t>
  </si>
  <si>
    <t>ΤΕΠ(κλίνες αναζωογ.)</t>
  </si>
  <si>
    <t xml:space="preserve">Βραχεία παιδιατρικού </t>
  </si>
  <si>
    <t xml:space="preserve">Βραχεία Νοσηλεία </t>
  </si>
  <si>
    <t>ΩΡΛ η ΝΕΥΡΟΧ/ΚΟ</t>
  </si>
  <si>
    <t xml:space="preserve">ΑΝΕΠΤΥΓΜΕΝΕΣ ΚΛΙΝΕΣ </t>
  </si>
  <si>
    <t>4 (26-07-07 )</t>
  </si>
  <si>
    <t xml:space="preserve">ΠΑΙΔΙΑΤΡΚΗ </t>
  </si>
  <si>
    <t>ΠΝΕΥΜΟΝΟΛΟΓΙΚΟ</t>
  </si>
  <si>
    <t>ΒΡΑΧΕΙΑ ΕΝΗΛΙΚΩΝ &amp; ΠΑΙΔΩΝ</t>
  </si>
  <si>
    <t>ΠΛΗΡΟΤΗΤΑ ΣΥΝΟΛΟΥ ΑΝΑΠΤΥΓΜΕΝΩΝ ΚΛΙΝΩΝ    ΝΟΣΟΚΟΜΕΙΟΥ  (πλην ΜΤΝ ΚΑΙ 2 ΚΛΙΝΩΝ ΑΝΑΖΩΟΓ.)</t>
  </si>
  <si>
    <t xml:space="preserve">Νευριλογικό </t>
  </si>
  <si>
    <t>ΠΑΡΑΤΗΡΗΣΕΙΣ</t>
  </si>
  <si>
    <t>Βραχεία Παιδιατρικού</t>
  </si>
  <si>
    <t xml:space="preserve">ΓΕΝΙΚΟ ΣΥΝΟΛΟ </t>
  </si>
  <si>
    <t>ΣΤΟΙΧΕΙΑ ΝΟΣΗΛΕΥΤΙΚΗΣ ΚΙΝΗΣΗΣ ΕΤΟΥΣ 2008</t>
  </si>
  <si>
    <t>1.Η πληρότητα ανά τομέα έχει υπολογιστεί υποχρεωτικά για 365 ημέρες .</t>
  </si>
  <si>
    <t xml:space="preserve">ΥΠΕΡΤΑΣΙΚΟ </t>
  </si>
  <si>
    <t>ΔΙΑΒΗΤΟΛΟΓΙΚΟ</t>
  </si>
  <si>
    <t>Αφορά το διάστημα από 1-1-2008  μέχρι 31-12-2008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</si>
</sst>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#,##0.0"/>
  </numFmts>
  <fonts count="16">
    <font>
      <sz val="10"/>
      <name val="Arial Greek"/>
      <family val="0"/>
    </font>
    <font>
      <b/>
      <sz val="11"/>
      <name val="Arial Greek"/>
      <family val="2"/>
    </font>
    <font>
      <b/>
      <sz val="10"/>
      <name val="Arial Greek"/>
      <family val="2"/>
    </font>
    <font>
      <b/>
      <sz val="12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u val="single"/>
      <sz val="18"/>
      <name val="Arial Greek"/>
      <family val="2"/>
    </font>
    <font>
      <b/>
      <u val="single"/>
      <sz val="11"/>
      <name val="Arial Greek"/>
      <family val="2"/>
    </font>
    <font>
      <b/>
      <sz val="10"/>
      <color indexed="10"/>
      <name val="Arial Greek"/>
      <family val="2"/>
    </font>
    <font>
      <u val="single"/>
      <sz val="10"/>
      <name val="Arial Greek"/>
      <family val="2"/>
    </font>
    <font>
      <b/>
      <u val="single"/>
      <sz val="10"/>
      <name val="Arial Greek"/>
      <family val="2"/>
    </font>
    <font>
      <sz val="9"/>
      <name val="Arial Greek"/>
      <family val="2"/>
    </font>
    <font>
      <b/>
      <sz val="9"/>
      <name val="Arial Greek"/>
      <family val="2"/>
    </font>
    <font>
      <b/>
      <u val="single"/>
      <sz val="12"/>
      <name val="Arial Greek"/>
      <family val="2"/>
    </font>
    <font>
      <sz val="8"/>
      <name val="Arial Greek"/>
      <family val="0"/>
    </font>
    <font>
      <b/>
      <sz val="14"/>
      <name val="Arial Greek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/>
    </xf>
    <xf numFmtId="0" fontId="3" fillId="0" borderId="5" xfId="0" applyFont="1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/>
    </xf>
    <xf numFmtId="2" fontId="0" fillId="0" borderId="0" xfId="0" applyNumberFormat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textRotation="135"/>
    </xf>
    <xf numFmtId="0" fontId="2" fillId="2" borderId="1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2" fillId="4" borderId="7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5" borderId="1" xfId="0" applyFont="1" applyFill="1" applyBorder="1" applyAlignment="1">
      <alignment/>
    </xf>
    <xf numFmtId="0" fontId="0" fillId="3" borderId="1" xfId="0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2" fontId="0" fillId="6" borderId="0" xfId="0" applyNumberForma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6" borderId="0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/>
    </xf>
    <xf numFmtId="2" fontId="11" fillId="6" borderId="1" xfId="0" applyNumberFormat="1" applyFont="1" applyFill="1" applyBorder="1" applyAlignment="1">
      <alignment/>
    </xf>
    <xf numFmtId="2" fontId="12" fillId="4" borderId="1" xfId="0" applyNumberFormat="1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 vertical="center" wrapText="1"/>
    </xf>
    <xf numFmtId="3" fontId="0" fillId="2" borderId="1" xfId="0" applyNumberFormat="1" applyFill="1" applyBorder="1" applyAlignment="1">
      <alignment horizontal="right" vertical="center" wrapText="1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 horizontal="center"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left" vertical="center" wrapText="1"/>
    </xf>
    <xf numFmtId="3" fontId="0" fillId="0" borderId="13" xfId="0" applyNumberForma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2" fillId="6" borderId="12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6" borderId="0" xfId="0" applyFill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0" fontId="0" fillId="3" borderId="14" xfId="0" applyFill="1" applyBorder="1" applyAlignment="1">
      <alignment horizontal="left" vertical="center" wrapText="1"/>
    </xf>
    <xf numFmtId="0" fontId="0" fillId="3" borderId="14" xfId="0" applyFill="1" applyBorder="1" applyAlignment="1">
      <alignment/>
    </xf>
    <xf numFmtId="2" fontId="0" fillId="3" borderId="14" xfId="0" applyNumberFormat="1" applyFill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11" fillId="0" borderId="0" xfId="0" applyFont="1" applyAlignment="1">
      <alignment/>
    </xf>
    <xf numFmtId="0" fontId="14" fillId="3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2" fontId="0" fillId="0" borderId="1" xfId="0" applyNumberFormat="1" applyBorder="1" applyAlignment="1">
      <alignment/>
    </xf>
    <xf numFmtId="0" fontId="10" fillId="0" borderId="0" xfId="0" applyFont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2" fontId="2" fillId="3" borderId="16" xfId="0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5" borderId="16" xfId="0" applyFont="1" applyFill="1" applyBorder="1" applyAlignment="1">
      <alignment horizontal="right"/>
    </xf>
    <xf numFmtId="0" fontId="2" fillId="5" borderId="2" xfId="0" applyFont="1" applyFill="1" applyBorder="1" applyAlignment="1">
      <alignment horizontal="right"/>
    </xf>
    <xf numFmtId="0" fontId="3" fillId="5" borderId="16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tabSelected="1" zoomScale="75" zoomScaleNormal="75" workbookViewId="0" topLeftCell="A1">
      <selection activeCell="M36" sqref="M36"/>
    </sheetView>
  </sheetViews>
  <sheetFormatPr defaultColWidth="9.00390625" defaultRowHeight="12.75"/>
  <cols>
    <col min="1" max="1" width="15.625" style="0" customWidth="1"/>
    <col min="2" max="2" width="18.00390625" style="0" customWidth="1"/>
    <col min="3" max="3" width="8.875" style="0" customWidth="1"/>
    <col min="4" max="4" width="8.125" style="0" customWidth="1"/>
    <col min="5" max="5" width="10.75390625" style="0" customWidth="1"/>
    <col min="6" max="6" width="18.25390625" style="0" customWidth="1"/>
    <col min="7" max="7" width="8.375" style="0" customWidth="1"/>
    <col min="8" max="8" width="8.00390625" style="0" customWidth="1"/>
    <col min="10" max="10" width="17.375" style="0" customWidth="1"/>
    <col min="11" max="11" width="12.25390625" style="0" customWidth="1"/>
    <col min="14" max="14" width="15.75390625" style="0" customWidth="1"/>
    <col min="16" max="16" width="11.875" style="0" customWidth="1"/>
    <col min="18" max="18" width="12.125" style="0" customWidth="1"/>
    <col min="20" max="20" width="12.00390625" style="0" customWidth="1"/>
    <col min="22" max="22" width="11.25390625" style="0" customWidth="1"/>
    <col min="24" max="24" width="8.625" style="0" customWidth="1"/>
    <col min="30" max="30" width="11.25390625" style="0" customWidth="1"/>
  </cols>
  <sheetData>
    <row r="1" spans="1:24" ht="22.5" customHeight="1">
      <c r="A1" s="103" t="s">
        <v>0</v>
      </c>
      <c r="B1" s="103"/>
      <c r="N1" s="107" t="s">
        <v>56</v>
      </c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ht="14.25" customHeight="1">
      <c r="A2" s="103" t="s">
        <v>37</v>
      </c>
      <c r="B2" s="103"/>
      <c r="N2" s="101" t="s">
        <v>101</v>
      </c>
      <c r="O2" s="101"/>
      <c r="P2" s="101"/>
      <c r="Q2" s="101"/>
      <c r="R2" s="101"/>
      <c r="S2" s="101"/>
      <c r="T2" s="101"/>
      <c r="U2" s="101"/>
      <c r="V2" s="101"/>
      <c r="W2" s="101"/>
      <c r="X2" s="101"/>
    </row>
    <row r="3" spans="1:24" ht="20.25" customHeight="1">
      <c r="A3" s="105" t="s">
        <v>38</v>
      </c>
      <c r="B3" s="105"/>
      <c r="C3" s="47">
        <v>280</v>
      </c>
      <c r="N3" s="18" t="s">
        <v>34</v>
      </c>
      <c r="O3" s="18" t="s">
        <v>28</v>
      </c>
      <c r="P3" s="18" t="s">
        <v>57</v>
      </c>
      <c r="Q3" s="18" t="s">
        <v>58</v>
      </c>
      <c r="R3" s="18" t="s">
        <v>33</v>
      </c>
      <c r="S3" s="20"/>
      <c r="T3" s="18" t="s">
        <v>34</v>
      </c>
      <c r="U3" s="19" t="s">
        <v>28</v>
      </c>
      <c r="V3" s="18" t="s">
        <v>35</v>
      </c>
      <c r="W3" s="56" t="s">
        <v>59</v>
      </c>
      <c r="X3" s="18" t="s">
        <v>33</v>
      </c>
    </row>
    <row r="4" spans="1:24" ht="15">
      <c r="A4" s="105" t="s">
        <v>39</v>
      </c>
      <c r="B4" s="105"/>
      <c r="C4" s="47">
        <f>C37</f>
        <v>165</v>
      </c>
      <c r="N4" s="15" t="s">
        <v>61</v>
      </c>
      <c r="O4" s="15">
        <v>30</v>
      </c>
      <c r="P4" s="15">
        <v>11695</v>
      </c>
      <c r="Q4" s="15">
        <v>365</v>
      </c>
      <c r="R4" s="16">
        <f aca="true" t="shared" si="0" ref="R4:R11">(P4*100)/(O4*Q4)</f>
        <v>106.80365296803653</v>
      </c>
      <c r="T4" s="15" t="s">
        <v>29</v>
      </c>
      <c r="U4" s="15">
        <v>16</v>
      </c>
      <c r="V4" s="15">
        <v>5583</v>
      </c>
      <c r="W4" s="15">
        <v>365</v>
      </c>
      <c r="X4" s="16">
        <f>(V4*100)/(U4*W4)</f>
        <v>95.59931506849315</v>
      </c>
    </row>
    <row r="5" spans="1:24" ht="22.5" customHeight="1">
      <c r="A5" s="106" t="s">
        <v>97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N5" s="15" t="s">
        <v>62</v>
      </c>
      <c r="O5" s="15">
        <v>11</v>
      </c>
      <c r="P5" s="15">
        <v>4910</v>
      </c>
      <c r="Q5" s="15">
        <v>365</v>
      </c>
      <c r="R5" s="16">
        <f t="shared" si="0"/>
        <v>122.29140722291407</v>
      </c>
      <c r="T5" s="15" t="s">
        <v>30</v>
      </c>
      <c r="U5" s="15">
        <v>18</v>
      </c>
      <c r="V5" s="15">
        <v>3278</v>
      </c>
      <c r="W5" s="15">
        <v>365</v>
      </c>
      <c r="X5" s="16">
        <f>(V5*100)/(U5*W5)</f>
        <v>49.89345509893455</v>
      </c>
    </row>
    <row r="6" spans="1:24" ht="36.75" customHeight="1">
      <c r="A6" s="104" t="s">
        <v>1</v>
      </c>
      <c r="B6" s="119" t="s">
        <v>2</v>
      </c>
      <c r="C6" s="118" t="s">
        <v>3</v>
      </c>
      <c r="D6" s="119"/>
      <c r="E6" s="120" t="s">
        <v>9</v>
      </c>
      <c r="F6" s="120" t="s">
        <v>6</v>
      </c>
      <c r="G6" s="118" t="s">
        <v>3</v>
      </c>
      <c r="H6" s="119"/>
      <c r="I6" s="120" t="s">
        <v>9</v>
      </c>
      <c r="J6" s="118" t="s">
        <v>7</v>
      </c>
      <c r="K6" s="119"/>
      <c r="L6" s="1"/>
      <c r="N6" s="15" t="s">
        <v>63</v>
      </c>
      <c r="O6" s="15">
        <v>5</v>
      </c>
      <c r="P6" s="15">
        <v>1090</v>
      </c>
      <c r="Q6" s="15">
        <v>365</v>
      </c>
      <c r="R6" s="16">
        <f t="shared" si="0"/>
        <v>59.726027397260275</v>
      </c>
      <c r="T6" s="15" t="s">
        <v>31</v>
      </c>
      <c r="U6" s="15">
        <v>12</v>
      </c>
      <c r="V6" s="15">
        <v>4840</v>
      </c>
      <c r="W6" s="15">
        <v>365</v>
      </c>
      <c r="X6" s="16">
        <f>(V6*100)/(U6*W6)</f>
        <v>110.50228310502283</v>
      </c>
    </row>
    <row r="7" spans="1:24" ht="30">
      <c r="A7" s="104"/>
      <c r="B7" s="119"/>
      <c r="C7" s="3" t="s">
        <v>4</v>
      </c>
      <c r="D7" s="3" t="s">
        <v>5</v>
      </c>
      <c r="E7" s="121"/>
      <c r="F7" s="121"/>
      <c r="G7" s="3" t="s">
        <v>4</v>
      </c>
      <c r="H7" s="3" t="s">
        <v>5</v>
      </c>
      <c r="I7" s="121"/>
      <c r="J7" s="3" t="s">
        <v>8</v>
      </c>
      <c r="K7" s="3" t="s">
        <v>10</v>
      </c>
      <c r="L7" s="1"/>
      <c r="N7" s="15" t="s">
        <v>64</v>
      </c>
      <c r="O7" s="15">
        <v>5</v>
      </c>
      <c r="P7" s="15">
        <v>267</v>
      </c>
      <c r="Q7" s="15">
        <v>365</v>
      </c>
      <c r="R7" s="16">
        <f t="shared" si="0"/>
        <v>14.63013698630137</v>
      </c>
      <c r="T7" s="15" t="s">
        <v>32</v>
      </c>
      <c r="U7" s="15">
        <v>6</v>
      </c>
      <c r="V7" s="15">
        <v>2070</v>
      </c>
      <c r="W7" s="15">
        <v>365</v>
      </c>
      <c r="X7" s="16">
        <f>(V7*100)/(U7*W7)</f>
        <v>94.52054794520548</v>
      </c>
    </row>
    <row r="8" spans="1:24" ht="15">
      <c r="A8" s="3"/>
      <c r="B8" s="85"/>
      <c r="C8" s="86"/>
      <c r="D8" s="3"/>
      <c r="E8" s="87"/>
      <c r="F8" s="87"/>
      <c r="G8" s="3"/>
      <c r="H8" s="3"/>
      <c r="I8" s="87"/>
      <c r="J8" s="85"/>
      <c r="K8" s="3"/>
      <c r="L8" s="1"/>
      <c r="N8" s="15" t="s">
        <v>70</v>
      </c>
      <c r="O8" s="15">
        <v>2</v>
      </c>
      <c r="P8" s="15">
        <v>68</v>
      </c>
      <c r="Q8" s="15">
        <v>365</v>
      </c>
      <c r="R8" s="16">
        <f t="shared" si="0"/>
        <v>9.315068493150685</v>
      </c>
      <c r="T8" s="15"/>
      <c r="U8" s="15"/>
      <c r="V8" s="15"/>
      <c r="W8" s="15"/>
      <c r="X8" s="16"/>
    </row>
    <row r="9" spans="1:24" ht="18" customHeight="1">
      <c r="A9" s="3"/>
      <c r="B9" s="85"/>
      <c r="C9" s="86"/>
      <c r="D9" s="3"/>
      <c r="E9" s="87"/>
      <c r="F9" s="87"/>
      <c r="G9" s="3"/>
      <c r="H9" s="3"/>
      <c r="I9" s="87"/>
      <c r="J9" s="85"/>
      <c r="K9" s="3"/>
      <c r="L9" s="1"/>
      <c r="N9" s="44" t="s">
        <v>89</v>
      </c>
      <c r="O9" s="15">
        <v>17</v>
      </c>
      <c r="P9" s="15">
        <v>1704</v>
      </c>
      <c r="Q9" s="15">
        <v>220</v>
      </c>
      <c r="R9" s="16">
        <f>(P9*100)/(O9*Q9)</f>
        <v>45.56149732620321</v>
      </c>
      <c r="T9" s="15"/>
      <c r="U9" s="15"/>
      <c r="V9" s="15"/>
      <c r="W9" s="15"/>
      <c r="X9" s="16"/>
    </row>
    <row r="10" spans="1:24" ht="18.75" customHeight="1">
      <c r="A10" s="127" t="s">
        <v>11</v>
      </c>
      <c r="B10" s="21" t="s">
        <v>12</v>
      </c>
      <c r="C10" s="109">
        <v>101</v>
      </c>
      <c r="D10" s="8">
        <v>30</v>
      </c>
      <c r="E10" s="24">
        <f>R4</f>
        <v>106.80365296803653</v>
      </c>
      <c r="F10" s="5" t="s">
        <v>16</v>
      </c>
      <c r="G10" s="2">
        <v>5</v>
      </c>
      <c r="H10" s="8">
        <v>5</v>
      </c>
      <c r="I10" s="23">
        <f>R6</f>
        <v>59.726027397260275</v>
      </c>
      <c r="J10" s="21" t="s">
        <v>12</v>
      </c>
      <c r="K10" s="4">
        <v>15843</v>
      </c>
      <c r="L10" s="1"/>
      <c r="N10" s="15" t="s">
        <v>36</v>
      </c>
      <c r="O10" s="15"/>
      <c r="P10" s="15"/>
      <c r="Q10" s="15">
        <v>365</v>
      </c>
      <c r="R10" s="16">
        <v>100</v>
      </c>
      <c r="T10" s="15" t="s">
        <v>25</v>
      </c>
      <c r="U10" s="15">
        <v>2</v>
      </c>
      <c r="V10" s="15">
        <v>28</v>
      </c>
      <c r="W10" s="15">
        <v>365</v>
      </c>
      <c r="X10" s="16">
        <f>(V10*100)/(U10*W10)</f>
        <v>3.835616438356164</v>
      </c>
    </row>
    <row r="11" spans="1:24" ht="27" customHeight="1">
      <c r="A11" s="127"/>
      <c r="B11" s="21" t="s">
        <v>13</v>
      </c>
      <c r="C11" s="110"/>
      <c r="D11" s="8">
        <v>11</v>
      </c>
      <c r="E11" s="24">
        <f>R5</f>
        <v>122.29140722291407</v>
      </c>
      <c r="F11" s="5" t="s">
        <v>17</v>
      </c>
      <c r="G11" s="2">
        <v>27</v>
      </c>
      <c r="H11" s="8">
        <v>27</v>
      </c>
      <c r="I11" s="23">
        <f>R10</f>
        <v>100</v>
      </c>
      <c r="J11" s="21" t="s">
        <v>13</v>
      </c>
      <c r="K11" s="4">
        <v>4592</v>
      </c>
      <c r="L11" s="1"/>
      <c r="N11" s="97" t="s">
        <v>91</v>
      </c>
      <c r="O11" s="15">
        <v>8</v>
      </c>
      <c r="P11" s="15"/>
      <c r="Q11" s="15">
        <v>365</v>
      </c>
      <c r="R11" s="16">
        <f t="shared" si="0"/>
        <v>0</v>
      </c>
      <c r="T11" s="15" t="s">
        <v>42</v>
      </c>
      <c r="U11" s="15">
        <v>4</v>
      </c>
      <c r="V11" s="15">
        <v>1219</v>
      </c>
      <c r="W11" s="15">
        <v>156</v>
      </c>
      <c r="X11" s="16">
        <v>77.12</v>
      </c>
    </row>
    <row r="12" spans="1:24" ht="12.75">
      <c r="A12" s="127"/>
      <c r="B12" s="96" t="s">
        <v>93</v>
      </c>
      <c r="C12" s="110"/>
      <c r="D12">
        <v>2</v>
      </c>
      <c r="E12" s="100">
        <f>R8</f>
        <v>9.315068493150685</v>
      </c>
      <c r="F12" s="11" t="s">
        <v>27</v>
      </c>
      <c r="G12" s="2">
        <v>5</v>
      </c>
      <c r="H12" s="8">
        <v>5</v>
      </c>
      <c r="I12" s="23">
        <f>R7</f>
        <v>14.63013698630137</v>
      </c>
      <c r="J12" s="21" t="s">
        <v>14</v>
      </c>
      <c r="K12" s="59">
        <v>2982</v>
      </c>
      <c r="L12" s="1"/>
      <c r="N12" s="91"/>
      <c r="O12" s="92">
        <f>SUM(O4:O11)</f>
        <v>78</v>
      </c>
      <c r="P12" s="92">
        <f>SUM(P4:P12)</f>
        <v>27172</v>
      </c>
      <c r="Q12" s="92">
        <v>365</v>
      </c>
      <c r="R12" s="93">
        <v>95.44</v>
      </c>
      <c r="U12" s="10">
        <f>SUM(U4:U11)</f>
        <v>58</v>
      </c>
      <c r="V12" s="10">
        <f>SUM(V4:V11)</f>
        <v>17018</v>
      </c>
      <c r="W12" s="10">
        <v>365</v>
      </c>
      <c r="X12" s="90">
        <v>81.49</v>
      </c>
    </row>
    <row r="13" spans="1:24" ht="12.75">
      <c r="A13" s="127"/>
      <c r="B13" s="21"/>
      <c r="C13" s="110"/>
      <c r="D13" s="8"/>
      <c r="E13" s="24"/>
      <c r="F13" s="5"/>
      <c r="G13" s="2"/>
      <c r="H13" s="8"/>
      <c r="I13" s="2"/>
      <c r="J13" s="5" t="s">
        <v>67</v>
      </c>
      <c r="K13" s="59">
        <v>593</v>
      </c>
      <c r="L13" s="1"/>
      <c r="N13" s="74"/>
      <c r="O13" s="74"/>
      <c r="P13" s="74"/>
      <c r="Q13" s="74"/>
      <c r="R13" s="74"/>
      <c r="S13" s="51"/>
      <c r="X13" s="48"/>
    </row>
    <row r="14" spans="1:24" ht="12.75">
      <c r="A14" s="127"/>
      <c r="B14" s="21"/>
      <c r="C14" s="110"/>
      <c r="D14" s="8"/>
      <c r="E14" s="24"/>
      <c r="F14" s="5"/>
      <c r="G14" s="2"/>
      <c r="H14" s="8"/>
      <c r="I14" s="2"/>
      <c r="J14" s="34" t="s">
        <v>44</v>
      </c>
      <c r="K14" s="59">
        <v>2616</v>
      </c>
      <c r="L14" s="1"/>
      <c r="N14" s="51"/>
      <c r="O14" s="51"/>
      <c r="P14" s="51"/>
      <c r="Q14" s="51"/>
      <c r="R14" s="51"/>
      <c r="S14" s="51"/>
      <c r="X14" s="48"/>
    </row>
    <row r="15" spans="1:24" ht="15.75" customHeight="1">
      <c r="A15" s="127"/>
      <c r="B15" s="64" t="s">
        <v>15</v>
      </c>
      <c r="C15" s="110"/>
      <c r="D15" s="63">
        <v>17</v>
      </c>
      <c r="E15" s="100">
        <f>R9</f>
        <v>45.56149732620321</v>
      </c>
      <c r="F15" s="2"/>
      <c r="G15" s="2"/>
      <c r="H15" s="8"/>
      <c r="I15" s="2"/>
      <c r="J15" s="21" t="s">
        <v>15</v>
      </c>
      <c r="K15" s="59">
        <v>14962</v>
      </c>
      <c r="L15" s="1"/>
      <c r="N15" s="129" t="s">
        <v>60</v>
      </c>
      <c r="O15" s="129"/>
      <c r="P15" s="129"/>
      <c r="Q15" s="129"/>
      <c r="R15" s="129"/>
      <c r="T15" s="130" t="s">
        <v>53</v>
      </c>
      <c r="U15" s="130"/>
      <c r="V15" s="130"/>
      <c r="W15" s="130"/>
      <c r="X15" s="130"/>
    </row>
    <row r="16" spans="1:24" ht="15.75" customHeight="1">
      <c r="A16" s="127"/>
      <c r="B16" s="81"/>
      <c r="C16" s="110"/>
      <c r="D16" s="63"/>
      <c r="F16" s="2"/>
      <c r="G16" s="2"/>
      <c r="H16" s="8"/>
      <c r="I16" s="2"/>
      <c r="J16" s="82" t="s">
        <v>90</v>
      </c>
      <c r="K16" s="59">
        <v>899</v>
      </c>
      <c r="L16" s="1"/>
      <c r="N16" s="113"/>
      <c r="O16" s="113"/>
      <c r="P16" s="113"/>
      <c r="Q16" s="113"/>
      <c r="R16" s="113"/>
      <c r="T16" s="80"/>
      <c r="U16" s="80"/>
      <c r="V16" s="80"/>
      <c r="W16" s="80"/>
      <c r="X16" s="94"/>
    </row>
    <row r="17" spans="1:25" ht="12.75">
      <c r="A17" s="127"/>
      <c r="C17" s="111"/>
      <c r="D17" s="8"/>
      <c r="E17" s="8"/>
      <c r="F17" s="2"/>
      <c r="G17" s="2"/>
      <c r="H17" s="8"/>
      <c r="I17" s="2"/>
      <c r="J17" s="66" t="s">
        <v>66</v>
      </c>
      <c r="K17" s="59">
        <v>448</v>
      </c>
      <c r="L17" s="1"/>
      <c r="N17" s="113"/>
      <c r="O17" s="113"/>
      <c r="P17" s="113"/>
      <c r="Q17" s="113"/>
      <c r="R17" s="113"/>
      <c r="S17" s="51"/>
      <c r="T17" s="51"/>
      <c r="U17" s="51"/>
      <c r="V17" s="51"/>
      <c r="W17" s="51"/>
      <c r="X17" s="48"/>
      <c r="Y17" s="51"/>
    </row>
    <row r="18" spans="1:24" ht="16.5" customHeight="1">
      <c r="A18" s="4"/>
      <c r="B18" s="26" t="s">
        <v>26</v>
      </c>
      <c r="C18" s="7">
        <f>SUM(C10:C17)</f>
        <v>101</v>
      </c>
      <c r="D18" s="7">
        <f>SUM(D10:D17)</f>
        <v>60</v>
      </c>
      <c r="E18" s="25"/>
      <c r="F18" s="6"/>
      <c r="G18" s="7">
        <f>SUM(G10:G17)</f>
        <v>37</v>
      </c>
      <c r="H18" s="7">
        <f>SUM(H10:H17)</f>
        <v>37</v>
      </c>
      <c r="I18" s="6"/>
      <c r="J18" s="6"/>
      <c r="K18" s="60"/>
      <c r="L18" s="62"/>
      <c r="O18" s="54" t="s">
        <v>28</v>
      </c>
      <c r="P18" s="54" t="s">
        <v>54</v>
      </c>
      <c r="Q18" s="57" t="s">
        <v>58</v>
      </c>
      <c r="R18" s="55" t="s">
        <v>55</v>
      </c>
      <c r="S18" s="50"/>
      <c r="T18" s="54" t="s">
        <v>28</v>
      </c>
      <c r="U18" s="54" t="s">
        <v>54</v>
      </c>
      <c r="V18" s="57" t="s">
        <v>58</v>
      </c>
      <c r="W18" s="55" t="s">
        <v>55</v>
      </c>
      <c r="X18" s="4"/>
    </row>
    <row r="19" spans="1:24" ht="12.75">
      <c r="A19" s="127" t="s">
        <v>18</v>
      </c>
      <c r="B19" s="21" t="s">
        <v>19</v>
      </c>
      <c r="C19" s="109">
        <v>104</v>
      </c>
      <c r="D19" s="8">
        <v>16</v>
      </c>
      <c r="E19" s="24">
        <f>X4</f>
        <v>95.59931506849315</v>
      </c>
      <c r="F19" s="5" t="s">
        <v>41</v>
      </c>
      <c r="G19" s="2">
        <v>6</v>
      </c>
      <c r="H19" s="2"/>
      <c r="I19" s="2"/>
      <c r="J19" s="21" t="s">
        <v>19</v>
      </c>
      <c r="K19" s="58">
        <v>15999</v>
      </c>
      <c r="L19" s="1"/>
      <c r="N19" s="1"/>
      <c r="O19" s="49">
        <v>78</v>
      </c>
      <c r="P19" s="49">
        <v>27172</v>
      </c>
      <c r="Q19" s="49">
        <v>365</v>
      </c>
      <c r="R19" s="53">
        <v>95.44</v>
      </c>
      <c r="S19" s="50"/>
      <c r="T19" s="30">
        <v>58</v>
      </c>
      <c r="U19" s="30">
        <v>17018</v>
      </c>
      <c r="V19" s="30">
        <v>365</v>
      </c>
      <c r="W19" s="114">
        <f>(U19*100)/(T19*360)</f>
        <v>81.50383141762453</v>
      </c>
      <c r="X19" s="115"/>
    </row>
    <row r="20" spans="1:24" ht="12" customHeight="1">
      <c r="A20" s="127"/>
      <c r="B20" s="21" t="s">
        <v>20</v>
      </c>
      <c r="C20" s="110"/>
      <c r="D20" s="8">
        <v>18</v>
      </c>
      <c r="E20" s="27">
        <f>X5</f>
        <v>49.89345509893455</v>
      </c>
      <c r="F20" s="5" t="s">
        <v>42</v>
      </c>
      <c r="G20" s="2">
        <v>5</v>
      </c>
      <c r="H20" s="2">
        <v>4</v>
      </c>
      <c r="I20" s="2">
        <v>75.64</v>
      </c>
      <c r="J20" s="21" t="s">
        <v>20</v>
      </c>
      <c r="K20" s="58">
        <v>3162</v>
      </c>
      <c r="L20" s="1"/>
      <c r="N20" s="1"/>
      <c r="O20" s="51"/>
      <c r="P20" s="50"/>
      <c r="Q20" s="50"/>
      <c r="R20" s="48"/>
      <c r="S20" s="50"/>
      <c r="T20" s="50"/>
      <c r="U20" s="51"/>
      <c r="V20" s="51"/>
      <c r="W20" s="51"/>
      <c r="X20" s="51"/>
    </row>
    <row r="21" spans="1:24" ht="12.75">
      <c r="A21" s="127"/>
      <c r="B21" s="21" t="s">
        <v>21</v>
      </c>
      <c r="C21" s="110"/>
      <c r="D21" s="8"/>
      <c r="E21" s="24"/>
      <c r="F21" s="4"/>
      <c r="G21" s="4"/>
      <c r="H21" s="2"/>
      <c r="I21" s="2"/>
      <c r="J21" s="21" t="s">
        <v>21</v>
      </c>
      <c r="K21" s="59">
        <v>4314</v>
      </c>
      <c r="L21" s="1"/>
      <c r="N21" s="1"/>
      <c r="O21" s="51"/>
      <c r="P21" s="52"/>
      <c r="Q21" s="52"/>
      <c r="R21" s="48"/>
      <c r="S21" s="52"/>
      <c r="T21" s="52"/>
      <c r="U21" s="51"/>
      <c r="V21" s="51"/>
      <c r="W21" s="51"/>
      <c r="X21" s="51"/>
    </row>
    <row r="22" spans="1:20" ht="12" customHeight="1">
      <c r="A22" s="127"/>
      <c r="B22" s="21" t="s">
        <v>22</v>
      </c>
      <c r="C22" s="110"/>
      <c r="D22" s="8">
        <v>12</v>
      </c>
      <c r="E22" s="24">
        <f>X6</f>
        <v>110.50228310502283</v>
      </c>
      <c r="F22" s="4"/>
      <c r="G22" s="2"/>
      <c r="H22" s="2"/>
      <c r="I22" s="2"/>
      <c r="J22" s="21" t="s">
        <v>22</v>
      </c>
      <c r="K22" s="59">
        <v>7821</v>
      </c>
      <c r="L22" s="1"/>
      <c r="N22" s="113" t="s">
        <v>92</v>
      </c>
      <c r="O22" s="113"/>
      <c r="P22" s="113"/>
      <c r="Q22" s="113"/>
      <c r="R22" s="113"/>
      <c r="S22" s="113"/>
      <c r="T22" s="113"/>
    </row>
    <row r="23" spans="1:20" ht="12.75">
      <c r="A23" s="127"/>
      <c r="B23" s="21" t="s">
        <v>23</v>
      </c>
      <c r="C23" s="110"/>
      <c r="D23" s="8">
        <v>6</v>
      </c>
      <c r="E23" s="24">
        <f>X7</f>
        <v>94.52054794520548</v>
      </c>
      <c r="F23" s="2"/>
      <c r="G23" s="2"/>
      <c r="H23" s="2"/>
      <c r="I23" s="2"/>
      <c r="J23" s="21" t="s">
        <v>23</v>
      </c>
      <c r="K23" s="59">
        <v>3768</v>
      </c>
      <c r="L23" s="1"/>
      <c r="N23" s="113"/>
      <c r="O23" s="113"/>
      <c r="P23" s="113"/>
      <c r="Q23" s="113"/>
      <c r="R23" s="113"/>
      <c r="S23" s="113"/>
      <c r="T23" s="113"/>
    </row>
    <row r="24" spans="1:19" ht="21" customHeight="1">
      <c r="A24" s="127"/>
      <c r="B24" s="21" t="s">
        <v>24</v>
      </c>
      <c r="C24" s="110"/>
      <c r="D24" s="8"/>
      <c r="E24" s="8"/>
      <c r="F24" s="2"/>
      <c r="G24" s="2"/>
      <c r="H24" s="2"/>
      <c r="I24" s="2"/>
      <c r="J24" s="21" t="s">
        <v>24</v>
      </c>
      <c r="K24" s="59">
        <v>1630</v>
      </c>
      <c r="L24" s="1"/>
      <c r="O24" s="54" t="s">
        <v>28</v>
      </c>
      <c r="P24" s="54" t="s">
        <v>54</v>
      </c>
      <c r="Q24" s="57" t="s">
        <v>58</v>
      </c>
      <c r="R24" s="55" t="s">
        <v>55</v>
      </c>
      <c r="S24" s="4"/>
    </row>
    <row r="25" spans="1:19" ht="12.75">
      <c r="A25" s="127"/>
      <c r="B25" s="21"/>
      <c r="C25" s="110"/>
      <c r="D25" s="8"/>
      <c r="E25" s="8"/>
      <c r="F25" s="2"/>
      <c r="G25" s="2"/>
      <c r="H25" s="2"/>
      <c r="I25" s="2"/>
      <c r="J25" s="22" t="s">
        <v>25</v>
      </c>
      <c r="K25" s="58">
        <v>2889</v>
      </c>
      <c r="L25" s="1"/>
      <c r="O25" s="54"/>
      <c r="P25" s="54"/>
      <c r="Q25" s="54"/>
      <c r="R25" s="55"/>
      <c r="S25" s="4"/>
    </row>
    <row r="26" spans="1:19" ht="12.75">
      <c r="A26" s="127"/>
      <c r="B26" s="22" t="s">
        <v>25</v>
      </c>
      <c r="C26" s="111"/>
      <c r="D26" s="9">
        <v>2</v>
      </c>
      <c r="E26" s="28">
        <f>X10</f>
        <v>3.835616438356164</v>
      </c>
      <c r="F26" s="4"/>
      <c r="G26" s="4"/>
      <c r="H26" s="4"/>
      <c r="I26" s="4"/>
      <c r="J26" s="83" t="s">
        <v>65</v>
      </c>
      <c r="K26" s="65">
        <v>657</v>
      </c>
      <c r="O26" s="49">
        <f>O19+T19</f>
        <v>136</v>
      </c>
      <c r="P26" s="49">
        <f>P19+U19</f>
        <v>44190</v>
      </c>
      <c r="Q26" s="49">
        <v>365</v>
      </c>
      <c r="R26" s="53">
        <f>(P26*100)/(O26*360)</f>
        <v>90.25735294117646</v>
      </c>
      <c r="S26" s="4"/>
    </row>
    <row r="27" spans="1:11" ht="12" customHeight="1">
      <c r="A27" s="2"/>
      <c r="B27" s="26" t="s">
        <v>26</v>
      </c>
      <c r="C27" s="30">
        <f>SUM(C19:C26)</f>
        <v>104</v>
      </c>
      <c r="D27" s="30">
        <f>SUM(D19:D26)</f>
        <v>54</v>
      </c>
      <c r="E27" s="10"/>
      <c r="F27" s="26" t="s">
        <v>26</v>
      </c>
      <c r="G27" s="30">
        <f>SUM(G19:G26)</f>
        <v>11</v>
      </c>
      <c r="H27" s="10"/>
      <c r="I27" s="10"/>
      <c r="J27" s="10"/>
      <c r="K27" s="89"/>
    </row>
    <row r="28" spans="1:11" ht="12.75">
      <c r="A28" s="128" t="s">
        <v>43</v>
      </c>
      <c r="B28" s="34" t="s">
        <v>44</v>
      </c>
      <c r="C28" s="35">
        <v>10</v>
      </c>
      <c r="D28" s="42">
        <v>0</v>
      </c>
      <c r="E28" s="28"/>
      <c r="F28" s="4"/>
      <c r="G28" s="4"/>
      <c r="H28" s="4"/>
      <c r="I28" s="4"/>
      <c r="J28" t="s">
        <v>99</v>
      </c>
      <c r="K28" s="61">
        <v>162</v>
      </c>
    </row>
    <row r="29" spans="1:11" ht="12.75">
      <c r="A29" s="102"/>
      <c r="B29" s="26" t="s">
        <v>26</v>
      </c>
      <c r="C29" s="30">
        <f>SUM(C28)</f>
        <v>10</v>
      </c>
      <c r="D29" s="30">
        <v>0</v>
      </c>
      <c r="E29" s="28"/>
      <c r="F29" s="4"/>
      <c r="G29" s="4"/>
      <c r="H29" s="4"/>
      <c r="I29" s="4"/>
      <c r="J29" s="12" t="s">
        <v>100</v>
      </c>
      <c r="K29" s="4">
        <v>212</v>
      </c>
    </row>
    <row r="30" spans="1:17" ht="12.75">
      <c r="A30" s="128" t="s">
        <v>45</v>
      </c>
      <c r="B30" s="34" t="s">
        <v>52</v>
      </c>
      <c r="C30" s="35">
        <v>2</v>
      </c>
      <c r="D30" s="42">
        <v>2</v>
      </c>
      <c r="E30" s="28"/>
      <c r="F30" s="4"/>
      <c r="G30" s="4"/>
      <c r="H30" s="4"/>
      <c r="I30" s="4"/>
      <c r="J30" s="4"/>
      <c r="K30" s="4"/>
      <c r="O30" s="122" t="s">
        <v>94</v>
      </c>
      <c r="P30" s="122"/>
      <c r="Q30" s="122"/>
    </row>
    <row r="31" spans="1:27" ht="12.75">
      <c r="A31" s="102"/>
      <c r="B31" s="34" t="s">
        <v>40</v>
      </c>
      <c r="C31" s="109">
        <v>15</v>
      </c>
      <c r="D31" s="42">
        <v>4</v>
      </c>
      <c r="E31" s="116"/>
      <c r="F31" s="4"/>
      <c r="G31" s="4"/>
      <c r="H31" s="4"/>
      <c r="I31" s="4"/>
      <c r="J31" s="4"/>
      <c r="K31" s="4"/>
      <c r="O31" s="108" t="s">
        <v>98</v>
      </c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</row>
    <row r="32" spans="1:27" ht="12.75">
      <c r="A32" s="95"/>
      <c r="B32" s="34" t="s">
        <v>95</v>
      </c>
      <c r="C32" s="111"/>
      <c r="D32" s="42">
        <v>4</v>
      </c>
      <c r="E32" s="117"/>
      <c r="F32" s="4"/>
      <c r="G32" s="4"/>
      <c r="H32" s="4"/>
      <c r="I32" s="4"/>
      <c r="J32" s="4"/>
      <c r="K32" s="4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11" ht="12.75">
      <c r="A33" s="4"/>
      <c r="B33" s="38" t="s">
        <v>46</v>
      </c>
      <c r="C33" s="30">
        <f>SUM(C30:C32)</f>
        <v>17</v>
      </c>
      <c r="D33" s="30">
        <f>SUM(D30:D32)</f>
        <v>10</v>
      </c>
      <c r="E33" s="4"/>
      <c r="F33" s="4"/>
      <c r="G33" s="4"/>
      <c r="H33" s="4"/>
      <c r="I33" s="4"/>
      <c r="J33" s="4"/>
      <c r="K33" s="4"/>
    </row>
    <row r="34" spans="1:11" ht="13.5" thickBot="1">
      <c r="A34" s="4"/>
      <c r="B34" s="31"/>
      <c r="C34" s="32">
        <f>C18+C27+C29+C33</f>
        <v>232</v>
      </c>
      <c r="D34" s="39">
        <f>SUM(D18+D27+D33)</f>
        <v>124</v>
      </c>
      <c r="E34" s="36"/>
      <c r="F34" s="37"/>
      <c r="G34" s="40">
        <f>G18+G27</f>
        <v>48</v>
      </c>
      <c r="H34" s="88">
        <f>SUM(H18:H33)</f>
        <v>41</v>
      </c>
      <c r="I34" s="33"/>
      <c r="J34" s="4"/>
      <c r="K34" s="4"/>
    </row>
    <row r="35" spans="1:11" ht="15.75" customHeight="1" thickBot="1">
      <c r="A35" s="125" t="s">
        <v>47</v>
      </c>
      <c r="B35" s="126"/>
      <c r="C35" s="14"/>
      <c r="D35" s="41"/>
      <c r="E35" s="41"/>
      <c r="F35" s="41"/>
      <c r="G35" s="41"/>
      <c r="H35" s="17"/>
      <c r="I35" s="12"/>
      <c r="J35" s="29"/>
      <c r="K35" s="4"/>
    </row>
    <row r="36" spans="1:11" ht="12.75">
      <c r="A36" s="123" t="s">
        <v>48</v>
      </c>
      <c r="B36" s="124"/>
      <c r="C36" s="43">
        <f>C34+G34</f>
        <v>280</v>
      </c>
      <c r="D36" s="13"/>
      <c r="E36" s="13"/>
      <c r="F36" s="13"/>
      <c r="G36" s="13"/>
      <c r="H36" s="13"/>
      <c r="I36" s="4"/>
      <c r="J36" s="4"/>
      <c r="K36" s="4"/>
    </row>
    <row r="37" spans="1:11" ht="15">
      <c r="A37" s="123" t="s">
        <v>49</v>
      </c>
      <c r="B37" s="124"/>
      <c r="C37" s="43">
        <f>D34+H34</f>
        <v>165</v>
      </c>
      <c r="D37" s="4"/>
      <c r="E37" s="4"/>
      <c r="F37" s="4"/>
      <c r="G37" s="4"/>
      <c r="H37" s="4"/>
      <c r="I37" s="4"/>
      <c r="J37" s="45" t="s">
        <v>50</v>
      </c>
      <c r="K37" s="46">
        <f>SUM(K10:K36)</f>
        <v>83549</v>
      </c>
    </row>
    <row r="38" spans="9:11" ht="15.75">
      <c r="I38" s="112" t="s">
        <v>51</v>
      </c>
      <c r="J38" s="112"/>
      <c r="K38" s="112"/>
    </row>
    <row r="39" spans="9:11" ht="15.75">
      <c r="I39" s="99"/>
      <c r="J39" s="99"/>
      <c r="K39" s="99"/>
    </row>
    <row r="40" spans="8:10" ht="15.75">
      <c r="H40" s="84"/>
      <c r="I40" s="84"/>
      <c r="J40" s="84"/>
    </row>
  </sheetData>
  <mergeCells count="33">
    <mergeCell ref="N1:X1"/>
    <mergeCell ref="N2:X2"/>
    <mergeCell ref="N15:R17"/>
    <mergeCell ref="T15:X15"/>
    <mergeCell ref="A1:B1"/>
    <mergeCell ref="A2:B2"/>
    <mergeCell ref="B6:B7"/>
    <mergeCell ref="A6:A7"/>
    <mergeCell ref="A3:B3"/>
    <mergeCell ref="A4:B4"/>
    <mergeCell ref="A5:L5"/>
    <mergeCell ref="J6:K6"/>
    <mergeCell ref="I6:I7"/>
    <mergeCell ref="G6:H6"/>
    <mergeCell ref="A37:B37"/>
    <mergeCell ref="A35:B35"/>
    <mergeCell ref="A10:A17"/>
    <mergeCell ref="A19:A26"/>
    <mergeCell ref="A28:A29"/>
    <mergeCell ref="A30:A31"/>
    <mergeCell ref="A36:B36"/>
    <mergeCell ref="C6:D6"/>
    <mergeCell ref="E6:E7"/>
    <mergeCell ref="F6:F7"/>
    <mergeCell ref="O30:Q30"/>
    <mergeCell ref="O31:AA31"/>
    <mergeCell ref="C10:C17"/>
    <mergeCell ref="C19:C26"/>
    <mergeCell ref="I38:K38"/>
    <mergeCell ref="N22:T23"/>
    <mergeCell ref="W19:X19"/>
    <mergeCell ref="C31:C32"/>
    <mergeCell ref="E31:E32"/>
  </mergeCells>
  <printOptions horizontalCentered="1"/>
  <pageMargins left="0.21" right="0.15748031496062992" top="0.1968503937007874" bottom="0.1968503937007874" header="0.3" footer="0.2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41"/>
  <sheetViews>
    <sheetView workbookViewId="0" topLeftCell="A10">
      <selection activeCell="F56" sqref="F56"/>
    </sheetView>
  </sheetViews>
  <sheetFormatPr defaultColWidth="9.00390625" defaultRowHeight="12.75"/>
  <cols>
    <col min="1" max="1" width="4.75390625" style="0" customWidth="1"/>
    <col min="3" max="3" width="29.375" style="0" customWidth="1"/>
    <col min="4" max="4" width="23.875" style="0" customWidth="1"/>
    <col min="5" max="5" width="27.75390625" style="0" customWidth="1"/>
  </cols>
  <sheetData>
    <row r="3" spans="2:3" ht="12.75">
      <c r="B3" s="143" t="s">
        <v>0</v>
      </c>
      <c r="C3" s="143"/>
    </row>
    <row r="4" spans="2:3" ht="12.75">
      <c r="B4" s="143" t="s">
        <v>37</v>
      </c>
      <c r="C4" s="143"/>
    </row>
    <row r="8" spans="3:5" ht="15" customHeight="1">
      <c r="C8" s="144" t="s">
        <v>87</v>
      </c>
      <c r="D8" s="145"/>
      <c r="E8" s="146"/>
    </row>
    <row r="9" spans="3:5" ht="15" customHeight="1">
      <c r="C9" s="147"/>
      <c r="D9" s="148"/>
      <c r="E9" s="149"/>
    </row>
    <row r="10" spans="3:5" ht="12.75">
      <c r="C10" s="134" t="s">
        <v>72</v>
      </c>
      <c r="D10" s="5" t="s">
        <v>68</v>
      </c>
      <c r="E10" s="2">
        <v>30</v>
      </c>
    </row>
    <row r="11" spans="3:5" ht="12.75">
      <c r="C11" s="142"/>
      <c r="D11" s="5" t="s">
        <v>69</v>
      </c>
      <c r="E11" s="2">
        <v>11</v>
      </c>
    </row>
    <row r="12" spans="3:5" ht="12.75">
      <c r="C12" s="142"/>
      <c r="D12" s="34" t="s">
        <v>70</v>
      </c>
      <c r="E12" s="2">
        <v>2</v>
      </c>
    </row>
    <row r="13" spans="3:5" ht="12.75">
      <c r="C13" s="142"/>
      <c r="D13" s="5" t="s">
        <v>71</v>
      </c>
      <c r="E13" s="2">
        <v>17</v>
      </c>
    </row>
    <row r="14" spans="3:5" ht="12.75">
      <c r="C14" s="142"/>
      <c r="D14" s="2"/>
      <c r="E14" s="8"/>
    </row>
    <row r="15" spans="3:5" ht="12.75">
      <c r="C15" s="102"/>
      <c r="D15" s="2"/>
      <c r="E15" s="8"/>
    </row>
    <row r="16" spans="3:5" ht="13.5" thickBot="1">
      <c r="C16" s="77"/>
      <c r="D16" s="7">
        <f>SUM(D10:D15)</f>
        <v>0</v>
      </c>
      <c r="E16" s="7">
        <f>SUM(E10:E15)</f>
        <v>60</v>
      </c>
    </row>
    <row r="17" spans="3:5" ht="12.75" customHeight="1">
      <c r="C17" s="131" t="s">
        <v>73</v>
      </c>
      <c r="D17" s="75"/>
      <c r="E17" s="2"/>
    </row>
    <row r="18" spans="3:5" ht="12.75">
      <c r="C18" s="132"/>
      <c r="D18" s="21" t="s">
        <v>74</v>
      </c>
      <c r="E18" s="2">
        <v>16</v>
      </c>
    </row>
    <row r="19" spans="3:5" ht="12.75">
      <c r="C19" s="132"/>
      <c r="D19" s="21" t="s">
        <v>75</v>
      </c>
      <c r="E19" s="2">
        <v>18</v>
      </c>
    </row>
    <row r="20" spans="3:5" ht="12.75">
      <c r="C20" s="132"/>
      <c r="D20" s="21" t="s">
        <v>76</v>
      </c>
      <c r="E20" s="2"/>
    </row>
    <row r="21" spans="3:5" ht="12.75">
      <c r="C21" s="132"/>
      <c r="D21" s="21" t="s">
        <v>77</v>
      </c>
      <c r="E21" s="2">
        <v>12</v>
      </c>
    </row>
    <row r="22" spans="3:5" ht="12.75">
      <c r="C22" s="132"/>
      <c r="D22" s="21" t="s">
        <v>78</v>
      </c>
      <c r="E22" s="2">
        <v>6</v>
      </c>
    </row>
    <row r="23" spans="3:5" ht="12.75">
      <c r="C23" s="132"/>
      <c r="D23" s="21" t="s">
        <v>79</v>
      </c>
      <c r="E23" s="2"/>
    </row>
    <row r="24" spans="3:5" ht="12.75">
      <c r="C24" s="132"/>
      <c r="D24" s="76" t="s">
        <v>86</v>
      </c>
      <c r="E24" s="2">
        <v>2</v>
      </c>
    </row>
    <row r="25" spans="3:5" ht="11.25" customHeight="1" thickBot="1">
      <c r="C25" s="133"/>
      <c r="D25" s="12"/>
      <c r="E25" s="4"/>
    </row>
    <row r="26" spans="3:5" ht="21" customHeight="1">
      <c r="C26" s="78" t="s">
        <v>26</v>
      </c>
      <c r="D26" s="30">
        <f>SUM(D17:D29)</f>
        <v>0</v>
      </c>
      <c r="E26" s="67">
        <f>SUM(E18:E25)</f>
        <v>54</v>
      </c>
    </row>
    <row r="27" spans="3:5" ht="12.75">
      <c r="C27" s="134" t="s">
        <v>6</v>
      </c>
      <c r="D27" s="5" t="s">
        <v>16</v>
      </c>
      <c r="E27" s="2">
        <v>5</v>
      </c>
    </row>
    <row r="28" spans="3:5" ht="12.75">
      <c r="C28" s="135"/>
      <c r="D28" s="5" t="s">
        <v>17</v>
      </c>
      <c r="E28" s="2">
        <v>27</v>
      </c>
    </row>
    <row r="29" spans="3:5" ht="12.75">
      <c r="C29" s="136"/>
      <c r="D29" s="4" t="s">
        <v>80</v>
      </c>
      <c r="E29" s="42">
        <v>5</v>
      </c>
    </row>
    <row r="30" spans="3:8" ht="12.75">
      <c r="C30" s="4"/>
      <c r="D30" s="4" t="s">
        <v>42</v>
      </c>
      <c r="E30" s="42" t="s">
        <v>88</v>
      </c>
      <c r="G30" s="51"/>
      <c r="H30" s="51"/>
    </row>
    <row r="31" spans="3:8" ht="21" customHeight="1">
      <c r="C31" s="26" t="s">
        <v>26</v>
      </c>
      <c r="D31" s="30">
        <f>SUM(D22:D34)</f>
        <v>0</v>
      </c>
      <c r="E31" s="67">
        <v>41</v>
      </c>
      <c r="G31" s="51"/>
      <c r="H31" s="51"/>
    </row>
    <row r="32" spans="3:8" ht="12.75">
      <c r="C32" s="137" t="s">
        <v>43</v>
      </c>
      <c r="D32" s="4" t="s">
        <v>81</v>
      </c>
      <c r="E32" s="68">
        <f>SUM(H25)</f>
        <v>0</v>
      </c>
      <c r="G32" s="51"/>
      <c r="H32" s="51"/>
    </row>
    <row r="33" spans="3:8" ht="12.75">
      <c r="C33" s="138"/>
      <c r="D33" s="4"/>
      <c r="E33" s="4"/>
      <c r="G33" s="51"/>
      <c r="H33" s="51"/>
    </row>
    <row r="34" spans="3:10" ht="21" customHeight="1">
      <c r="C34" s="26" t="s">
        <v>26</v>
      </c>
      <c r="D34" s="30">
        <f>SUM(D25:D37)</f>
        <v>0</v>
      </c>
      <c r="E34" s="67">
        <f>SUM(E32:E33)</f>
        <v>0</v>
      </c>
      <c r="F34" s="51"/>
      <c r="G34" s="51"/>
      <c r="H34" s="51"/>
      <c r="J34" s="69"/>
    </row>
    <row r="35" spans="3:8" ht="12.75">
      <c r="C35" s="139" t="s">
        <v>82</v>
      </c>
      <c r="D35" s="71" t="s">
        <v>83</v>
      </c>
      <c r="E35" s="79">
        <v>2</v>
      </c>
      <c r="F35" s="51"/>
      <c r="G35" s="74"/>
      <c r="H35" s="51"/>
    </row>
    <row r="36" spans="3:8" ht="12.75">
      <c r="C36" s="140"/>
      <c r="D36" s="72" t="s">
        <v>84</v>
      </c>
      <c r="E36" s="70">
        <v>4</v>
      </c>
      <c r="F36" s="51"/>
      <c r="G36" s="51"/>
      <c r="H36" s="51"/>
    </row>
    <row r="37" spans="3:8" ht="12.75">
      <c r="C37" s="140"/>
      <c r="D37" s="73" t="s">
        <v>85</v>
      </c>
      <c r="E37" s="42">
        <v>4</v>
      </c>
      <c r="F37" s="51"/>
      <c r="G37" s="51"/>
      <c r="H37" s="51"/>
    </row>
    <row r="38" spans="3:5" ht="12.75">
      <c r="C38" s="141"/>
      <c r="D38" s="4"/>
      <c r="E38" s="4"/>
    </row>
    <row r="39" spans="3:10" ht="21" customHeight="1">
      <c r="C39" s="26" t="s">
        <v>26</v>
      </c>
      <c r="D39" s="30">
        <f>SUM(D30:D42)</f>
        <v>0</v>
      </c>
      <c r="E39" s="67">
        <f>SUM(E35:E38)</f>
        <v>10</v>
      </c>
      <c r="J39" s="69"/>
    </row>
    <row r="40" spans="3:5" ht="12.75">
      <c r="C40" s="4"/>
      <c r="D40" s="4"/>
      <c r="E40" s="4"/>
    </row>
    <row r="41" spans="3:5" ht="18">
      <c r="C41" s="98" t="s">
        <v>96</v>
      </c>
      <c r="D41" s="98"/>
      <c r="E41" s="98">
        <v>165</v>
      </c>
    </row>
  </sheetData>
  <mergeCells count="8">
    <mergeCell ref="C10:C15"/>
    <mergeCell ref="B3:C3"/>
    <mergeCell ref="B4:C4"/>
    <mergeCell ref="C8:E9"/>
    <mergeCell ref="C17:C25"/>
    <mergeCell ref="C27:C29"/>
    <mergeCell ref="C32:C33"/>
    <mergeCell ref="C35:C38"/>
  </mergeCells>
  <printOptions/>
  <pageMargins left="0.21" right="0.47" top="1" bottom="1.21" header="0.5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hta</dc:creator>
  <cp:keywords/>
  <dc:description/>
  <cp:lastModifiedBy>a.striftoulias</cp:lastModifiedBy>
  <cp:lastPrinted>2009-02-17T08:06:31Z</cp:lastPrinted>
  <dcterms:created xsi:type="dcterms:W3CDTF">2005-12-05T10:56:54Z</dcterms:created>
  <dcterms:modified xsi:type="dcterms:W3CDTF">2009-02-18T09:26:54Z</dcterms:modified>
  <cp:category/>
  <cp:version/>
  <cp:contentType/>
  <cp:contentStatus/>
</cp:coreProperties>
</file>